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Emerson\Documents\CASO CHALET\"/>
    </mc:Choice>
  </mc:AlternateContent>
  <bookViews>
    <workbookView xWindow="-1020" yWindow="-465" windowWidth="28800" windowHeight="18000" tabRatio="500"/>
  </bookViews>
  <sheets>
    <sheet name="SHAMBALA" sheetId="1" r:id="rId1"/>
    <sheet name="FARO" sheetId="2" r:id="rId2"/>
  </sheets>
  <definedNames>
    <definedName name="_xlnm._FilterDatabase" localSheetId="1" hidden="1">FARO!$B$4:$H$4</definedName>
    <definedName name="_xlnm._FilterDatabase" localSheetId="0" hidden="1">SHAMBALA!$B$4:$H$28</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G24" i="2" l="1"/>
  <c r="C43" i="1"/>
  <c r="C42" i="1"/>
  <c r="C41" i="1"/>
  <c r="C40" i="1"/>
  <c r="C28" i="2"/>
  <c r="C29" i="2"/>
  <c r="C30" i="2"/>
  <c r="C31" i="2"/>
  <c r="C32" i="2"/>
  <c r="C33" i="2"/>
  <c r="C39" i="1"/>
  <c r="C44" i="1"/>
</calcChain>
</file>

<file path=xl/sharedStrings.xml><?xml version="1.0" encoding="utf-8"?>
<sst xmlns="http://schemas.openxmlformats.org/spreadsheetml/2006/main" count="214" uniqueCount="122">
  <si>
    <t>TIPO DE CONTRATO</t>
  </si>
  <si>
    <t xml:space="preserve">NUMERO </t>
  </si>
  <si>
    <t>ENTIDAD CONTRATANTE</t>
  </si>
  <si>
    <t xml:space="preserve">VALOR </t>
  </si>
  <si>
    <t>ALCALDIA DE ARMENIA</t>
  </si>
  <si>
    <t>FECHA DE CONTRATO</t>
  </si>
  <si>
    <t>CONVENIO INTERADMINISTRATIVO</t>
  </si>
  <si>
    <t>052 DE 2016</t>
  </si>
  <si>
    <t>PRESTACIÓN DE SERVICIOS PARA EL FUNCIONAMIENTO EN RED DE 2 CENTROS VIDA MUNICIPIO DE ARMENIA</t>
  </si>
  <si>
    <t>019 DE 2014</t>
  </si>
  <si>
    <t>AUNAR ESFUERZOS PARA LA ATENCION INTEGRAL DE 70 ADULTOS MAYORES DEL MUNICIPIO DE MONTENEGRO QUINDÍO, CON EL CENTRO VIDA FUNDACION SHAMBALA, CONFORME A LA LEY 1276 DE 2009, DE ACUERDO A LO ESTABLECIDO EN EL SUBPROGRAMA ATENCION AL ADULTO MAYOR DEL PLAN DE DESARROLLO 2016-2019 ¿UNIDOS POR UN NUEVO MONTENEGRO</t>
  </si>
  <si>
    <t>ALCALDE DE MONTENEGRO</t>
  </si>
  <si>
    <t>032 DE 2016</t>
  </si>
  <si>
    <t>PRESTACIÓN DE SERVICIOS PARA EL FUNCIONAMIENTO EN RED DE 2
CENTROS VIDA MUNICIPIO DE ARMENIA</t>
  </si>
  <si>
    <t>TIENE PRORROGA DE MAYO DE 2017</t>
  </si>
  <si>
    <t>CONVENIO INTERINSTITUCIONAL PARA LA IMPLEMENTACION DEL P´PROGRAMA DE APOYO A LOS CENTROS DE VIDA PARA LA TERCERA EDAD EN EL MUNICIPIO DE CALARCA</t>
  </si>
  <si>
    <t>ALCALDIA DE CALARCA</t>
  </si>
  <si>
    <t>036 DE 2016</t>
  </si>
  <si>
    <t>CONTRATO DE PRESTACIÓN DE SERVICIOS PARA LA ATENCIÓN INTEGRAL DIURNA PARA PERSONAS MAYORES CON VULNERABILIDAD, EN LA MODALIDAD AMBULATORIA PARA LA OPERACIÓN DEL SEGUNDO CENTRO VIDA EN EL MUNICIPIO DE ARMENIA.</t>
  </si>
  <si>
    <t>029 DE 2014</t>
  </si>
  <si>
    <t>1305 DE 2016</t>
  </si>
  <si>
    <t xml:space="preserve">CONTRATO DE PRESTACIÓN DE SERVICIOS PARA LA ATENCIÓN INTEGRAL DIURNA PARA PERSONAS MAYORES CON VULNERABILIDAD, EN LA MODALIDAD AMBULATORIA PARA LA OPERACIÓN DEL CENTRO VIDA SEDE GALILEA. </t>
  </si>
  <si>
    <t>041 DE 2013</t>
  </si>
  <si>
    <t>066 DE 2016</t>
  </si>
  <si>
    <t>HOSPITAL SAN JUAN DE DIOS</t>
  </si>
  <si>
    <t>CONTRATO DE SUMINISTRO</t>
  </si>
  <si>
    <t>001-2017</t>
  </si>
  <si>
    <t>ALIMENTACIÓN HOSPITALARIA</t>
  </si>
  <si>
    <t>HOSPITAL LA MISERICORDIA DE CALARCA</t>
  </si>
  <si>
    <t>209 DE 2016</t>
  </si>
  <si>
    <t>061 DE 2013</t>
  </si>
  <si>
    <t>ALIMENTACION HOSPITALARIA</t>
  </si>
  <si>
    <t>120 DE 2016</t>
  </si>
  <si>
    <t>288 DE 2016</t>
  </si>
  <si>
    <t>248 DE 2016</t>
  </si>
  <si>
    <t>162 DE 2016</t>
  </si>
  <si>
    <t>017 DE 2016</t>
  </si>
  <si>
    <t>CONVENIO INTERINSTITUCIONAL PARA LA IMPLEMENTACION DEL PROGRAMA DE APOYO A LOS CENTROS VIDA PARA LA TERCERA EDAD EN EL MUNICIPIO DE CALARCA-QUINDIO PARA LA VIGENCIA 2017</t>
  </si>
  <si>
    <t>016 DE 2017</t>
  </si>
  <si>
    <t>CONVENIO INTERINSTITUCIONAL CON ENTIDAD  SIN ANIMO DE LUCRO  PARA LA ATENCION INTEGRAÑ DE 70 ADULTOS MAYORES  ESTABLECIDAS EN LA LEY 1276 DE 2009</t>
  </si>
  <si>
    <t>016 DE 2016</t>
  </si>
  <si>
    <t>2401 DE 2014</t>
  </si>
  <si>
    <t>EJERCITO NACIONAL</t>
  </si>
  <si>
    <t>055 DE 2016</t>
  </si>
  <si>
    <t>AUNAR ESFUERZOS CON UNA FUNDACIÓN SIN ÁNIMO DE LUCRO PARA LA ATENCIÓN INTEGRAL DE PERSONAS MAYORES DEL MUNICIPIO DE MONTENEGRO, CONFORME A LO ESTABLECIDO EN LA LEY 1276 DE 2009, DE ACUERDO A LO ESTABLECIDO EN EL SUBPROGRAMA ATENCIÓN AL ADULTO MAYOR DEL PLAN DE DESARROLLO 2016-2019 ¿UNIDOS POR UN NUEVO MONTENEGRO</t>
  </si>
  <si>
    <t>04 DE 2017</t>
  </si>
  <si>
    <t>049 de 2015</t>
  </si>
  <si>
    <t>054 DE 2015</t>
  </si>
  <si>
    <t>042 DE 2014</t>
  </si>
  <si>
    <t>PRESTACIÓN DE SERVICIOS</t>
  </si>
  <si>
    <t>CONVENIO INTERINSTITUCIONAL PARA LA FINANCIACIÓN DE CUPOS POR PARTE DEL MUNICIPIO DE ARMENIA QUINDÍO LOS RECURSOS DEL RECAUDO DE LA ESTAMPILLA MUNICIPAL PARA EL BIENESTAR DEL ADULTO MAYOR DE LA ESTAMPILLA MUNICIPAL PARA EL BIENESTAR DEL ADULTO MAYOR AL CENTRO VIDA FUNDACION SHAMBALA (PAZ Y ARTE), PARA DARLE LA DESTINACIÓN ORDENADA POR LA LEY 1276 DE 2009 Y ACUERDO NO. 017 DE 2012, PARA CONTRIBUIR A LOS GASTOS DE LA INSTITUCIÓN QUE ATIENDE ADULTOS MAYORES EN SITUACIÓN DE VULNERABILIDAD SOCIAL.</t>
  </si>
  <si>
    <t>CONVENIO INTERINSTITUCIONAL PARA FINANCIACIÓN DE CUPOS PARA ADULTOS MAYORES DEL MUNICIPIO DE ARMENIA QUINDÍO, CON LOS RECURSOS DE LA ESTAMPILLA DEPARTAMENTAL PARA EL BIENESTAR DEL ADULTO MAYOR, SEGÚN LA TRANSFERENCIA EFECTUADA POR LA GOBERNACIÓN DEL DEPARTAMENTO DEL QUINDÍO A TRAVÉS DEL DECRETO NO. 0000954 DE 2016 A CENTRO VIDA FUNDACIÓN SHAMBALA (PAZ Y ARTE), PARA DARLE LA DESTINACIÓN ORDENADA POR LA LEY 1276 DE 2009, ORDENANZA NO. 003 DE 2014 Y ORDENANZA NO. 020 DE 2014, PARA CONTRIBUIR A LOS GASTOS DE LA INSTITUCIÓN QUE ATIENDE ADULTOS MAYORES EN SITUACIÓN DE VULNERABILIDAD SOCIAL, SEGÚN PROYECTO PRESENTADO A LA AUTORIDAD DEPARTAMENTAL.</t>
  </si>
  <si>
    <t xml:space="preserve">CONTRATO DE ALIMENTACIÓN HOSPITALARIA PARA LOS PACIENTES, MADRES DEL PROGRAMA IAMI Y MÉDICOS INTERNOS DE LA E.S.E, DE CONFORMIDAD CON LAS NECESIDADES Y ESPECIFICACIONES TÉCNICAS ESTABLECIDAS POR LA INSTITUCIÓN </t>
  </si>
  <si>
    <t>PRESTAR EL SERVICIO AL MUNICIPIO DE ARMENIA ¿ SECRETARÍA DE SALUD, EN LA OPERACIÓN DE 2 CENTROS ESCUCHA EN LA CIUDAD ARMENIA (CENTRO DE ARMENIA Y COMUNA 1) PARA MITIGACIÓN DEL CONSUMO DE SUSTANCIAS PSICOACTIVAS Y SUS VULNERABILIDADES AÑADIDAS</t>
  </si>
  <si>
    <t>IMPLEMENTACÓN  PROGRAMA DE APOYO A LOS CENTROS DE VIDA PARA LA TERCERA EDAD. MUNICIPIO DE CALARCÁ QUINDÍO  DURANTE LA VIGENCIA 2016</t>
  </si>
  <si>
    <t xml:space="preserve">CONTRATO DE PRESTACIÓN DE SERVICIOS PROFESIONALES PARA REALIZAR ACTIVIDADES DE APOYO Y ACOMPAÑAMIENTO EN EL MARCO DEL PROYECTO ¿MI BARRIO TERRITORIO DE PAZ¿ SEGUNDA FASE EN EL MUNICIPIO DE ARMENIA.  </t>
  </si>
  <si>
    <t>PRESTACIÓN DEL SERVICIO DE CAFETERIA Y RESTAURANTE (DIETAS HOSPITALARIAS) CON DESTINO AL PERSONAL DE AFILIADOS Y BENEFICIARIOS HOSPITALIZADOS Y EN OBSERVACIÓN, ATENDIDOS EN EL ESTABLEICMIENTO DE SANIDAD MILITAR 3026 UBICADO EN  EL BATALLON DE ASPC NO. 8 ¿CACIQUE CALARCA¿  EN LA CIUDAD DE ARMENIA, UNIDAD CENTRALIZADA ADMINISTRATIVAMENTE POR LA ¿CENAC¿ REGIONAL ARMENIA.¿</t>
  </si>
  <si>
    <t xml:space="preserve">TRANSFERIR POR PARTE DEL MUNICIPIO DE CALARCA LOS RECURSOS DEL RECAUDO DE LA ESTAMPILLA MUNICIPAL AL CENTRO DE BIENESTAR DEL ADULTO MAYOR </t>
  </si>
  <si>
    <t xml:space="preserve">TRANSFERIR POR PARTE DEL MUNICIPIO DE CALARCA LOS RECURSOS DEL RECAUDO DE LA ESTAMPILLA MUNICIPAL AL CENTRO DE BIENESTAR AL ANCIANO ASILO EL CARMEN </t>
  </si>
  <si>
    <t xml:space="preserve">CONVENIO PARA TRANSFERIR POR PARTE DEL MUNICIPIO LOS RECURSOS DE RECAUDO DE LA ESTAMPILLA DEPARTAMENTAL PARA EL BIENESTAR DEL ADULTO MAYOR </t>
  </si>
  <si>
    <t xml:space="preserve">OBJETO </t>
  </si>
  <si>
    <t xml:space="preserve">GOBERNACÓN DEL QUINDIO </t>
  </si>
  <si>
    <t xml:space="preserve">CONTRATO DE PRESTACIÓN DE SERVICIOS </t>
  </si>
  <si>
    <t>032 DE 2011</t>
  </si>
  <si>
    <t>FUNDACIÓN FARO</t>
  </si>
  <si>
    <t>INT02-ADHESION-2016</t>
  </si>
  <si>
    <t>Contratos Interadministrativos (Literal C) LILIANA OCAMPO SEPULVEDA 41889700 -Fundación familiar pro-rehabilitación de Farmacodependientes faro</t>
  </si>
  <si>
    <t>Prestación de Servicios</t>
  </si>
  <si>
    <t>CONTRATO DE PRESTACIÓN DE SERVICIOS PARA EL TRATAMIENTO PARA CONTRIBUIR A LA SUPERACIÓN DE CONSUMO DE SUSTANCIAS PSICOACTIVAS Y LA REALIZACIÓN DE ACTIVIDADES DE PREVENICÓN DE RIESGOS DE CONSUMO DE SPA PARA NIÑOS, NIÑAS, ADOLESCENTES Y JÓVENES, EN EL MARCO DEL OBSERVATORIO SOCIAL PARA LA ATENCIÓN DE PROBLEMÁTICAS SOCIALES</t>
  </si>
  <si>
    <t>CONTRATO DE PRESTACION DE SERVICIOS 1461 DE 2015</t>
  </si>
  <si>
    <t>CONTRATO DE PRESTACION DE SERVICIOS 1705</t>
  </si>
  <si>
    <t>PRESTACIÓN DE SERVICIOS PARA LA REALIZACIÓN DE ACTIVIDADES DE PREVENCIÓN PARA NIÑOS, NIÑAS Y ADOLESCENTES EN RIESGO DE CONSUMO DE SPA Y TRATAMIENTO PARA LA SUPERACIÓN DE CONSUMO DE SUSTANCIAS PSICOACTIVAS PARA NIÑOS, NIÑAS, ADOLESCENTES Y JÓVENES EN EL MARCO DEL OBSERVATORIO SOCIAL PARA LA ATENCIÓN DE PROBLEMÁTICAS SOCIALES</t>
  </si>
  <si>
    <t>DESARROLLAR ACCIONES INTEGRALES E INTERSECTORIALES, EN LA MODALIDAD DE MITIGACIÓN DEL CONSUMO DE SUSTANCIAS PSICOACTIVAS Y SUS EFECTOS, A LA CRECIENTE DEMANDA DE SERVICIOS DE ATENCIÓN DE LOS USUARIOS CONSUMIDORES DE HEROÍNA Y DE OTRAS SUSTANCIAS PSICOACTIVAS CON PATRONES DE ALTO RIESGO Y EXCLUSIÓN SOCIAL, RELACIONADOS CON USO ENDOVENOSO, PROSTITUCIÓN Y POLICONSUMOS, EN LOS MUNICIPIOS DE ARMENIA, CALARCÁ, MONTENEGRO Y LA TEBAIDA</t>
  </si>
  <si>
    <t xml:space="preserve">INSTITUTO COLOMBIANO DE BIENESTAR FAMILIAR </t>
  </si>
  <si>
    <t>OTRO TIPO DE CONTRATO</t>
  </si>
  <si>
    <t>Contrato No. 63 - 283 de 2016</t>
  </si>
  <si>
    <t>RINDAR ATENCION ESPECIALIZADA A LOS ADOLESCENTES Y JOVENES, EN LA MODALIDAD SEMICERRADO-INTERNAMIENTO ABIERTO SRPA DEL SUBPROYECTO RESTABLECIMIENTO EN ADMINISTRACION DE JUSTICIA, SISTEMA DE RESPONSABILIDAD PENAL PARA ADOLESCENTES, PARA EL CUMPLIMIENTO DE LAS MEDIDAS Y SANCIONES IMPUESTA POR LA AUTORIDAD JUDICIAL, CONFORME A LAS DISPOSICIONES LEGALES Y LINEAMIENTOS TECNICOS VIGENTES.</t>
  </si>
  <si>
    <t>63-234-2015</t>
  </si>
  <si>
    <t>CONTRATO 0114 DE 2012</t>
  </si>
  <si>
    <t>CONTRATO DE PRESTACIÓN DE SERVICIOS PARA LA REALIZACIÓN DE ACTIVIDADES DE PREVENCIÓN DE RIEGOS DE CONSUMO DE SPA PARA LOS NIÑOS, NIÑAS, ADOLESCENTES Y JÓVENES, EN EL MARCO DEL OBSERVATORIO SOCIAL PARA LA PREVENCIÓN DE PROBLEMÁTICAS SOCIALES EN EL MUNICIPIO DE ARMENIA.</t>
  </si>
  <si>
    <t>CONTRATO DE PRESTACION DE SERVICIOS 1339 DE 2016</t>
  </si>
  <si>
    <t>63-160-2016</t>
  </si>
  <si>
    <t>PS 415/2013 JUR</t>
  </si>
  <si>
    <t xml:space="preserve">iNSTITUTO COLOMBIANO DE BIENESTAR FAMILIAR </t>
  </si>
  <si>
    <t>oTRO TIPO DE CONTRATO</t>
  </si>
  <si>
    <t>63-161-2016</t>
  </si>
  <si>
    <t xml:space="preserve">BRINDAR ATENCIÓN ESPECIALIZADA A LOS NIÑOS NIÑAS Y ADOLESCENTES QUE TIENEN UN PROCESO ADMINISTRATIVO DE RESTABLECIMIENTO DE DERECHO ABIERTO A SU FAVOR, EN LA MODALIDAD INTERNADO ¿ CON CONSUMO PROBLEMÁTICO Y/O ABUSIVO DE SUSTANCIAS PSICOACTIVAS LINEAMIENTOS TÉCNICOS VIGENTES  </t>
  </si>
  <si>
    <t>Otro Tipo de Contrato</t>
  </si>
  <si>
    <t>54-600-2016</t>
  </si>
  <si>
    <t>63-286-2016</t>
  </si>
  <si>
    <t>63-284-2016</t>
  </si>
  <si>
    <t>63-285-2016</t>
  </si>
  <si>
    <t>63-159-2016</t>
  </si>
  <si>
    <t>63-162-2016</t>
  </si>
  <si>
    <t>BRINDAR ATENCION ESPECIALIZADA A LOS NIÑOS, LAS NIÑAS Y LOS ADOLESCENTES QUE TIENEN UN PROCESO ADMINISTRATIVO DE RESTABLECIMIENTO DE DERECHOS ABIERTO A SU FAVOR, EN LA MODALIDAD DE INTERNADO CONSUMO DE SUSTANCIAS PSICOACTIVAS, DE ACUERDO CON LOS LINEAMIENTOS VIGENTES.</t>
  </si>
  <si>
    <t>63-231-2015</t>
  </si>
  <si>
    <t>BRINDAR ATENCION ESPECIALIZADA A LOS NIÑOS, NIÑAS Y ADOLESCENTES, EN LAS MODALIDADES SEMICERRADO-EXTERNADO RESTABLECIMIENTO, SEMICERRADO-SEMINTERNADO RESTABLECIMIENTO Y SEMICERRADO-INTERNADO RESTABLECIMIENTO DEL SUBPROYECTO RESTABLECIMIENTO EN ADMINISTRACION DE JUSTICIA, RESTABLECIMIENTO EN CONFLICTO CON LA LEY, PARA EL CUMPLIMIENTO DE LAS MEDIDAS IMPUESTAS POR LA AUTORIDAD ADMINISTRATIVA, CONFORME A LAS DISPOSICIONES LEGALES Y LINEAMIENTOS TECNICOS VIGENTES.</t>
  </si>
  <si>
    <t>63-230-2015</t>
  </si>
  <si>
    <t>REALIZAR UN CONTRATO DE PRESTACIÓN DE SERVICIOS CON UNA PERSONA NATURAL O JURÍDICA EXPERTO, PARA QUE ENTREGUE LA SITUACIÓN DEL CONSUMO DE SUSTANCIAS PSICOACTIVAS INYECTABLES, COMO ACTIVIDAD DE LA PRIMERA FASE DE LA IMPLEMENTACIÓN DEL OBSERVATORIO DE DROGAS DEL DEPARTAMENTO DEL QUINDÍO.</t>
  </si>
  <si>
    <t>ADHESIÓN NO. 1 DEL DEPARTAMENTO DEL QUINDÍO AL CONTRATO DE APORTE NO. 63-162-2016 SUSCRITO ENTRE EL INSTITUTO COLOMBIANO DE BIENESTAR FAMILIAR ¿ICBF-CECILIA DE LA FUENTE DE LLERAS ¿ REGIONAL QUINDIO Y FUNDACIÓN FAMILIAR PRO-REHABILITACIÓN DE FARMACODEPENDIENTES FARO</t>
  </si>
  <si>
    <t>BRINDAR ATENCIÓN ESPECIALIZADA A LOS NIÑOS, NIÑAS Y ADOLESCENTES EN CONFLICTO CON LA LEY, EN LA MODALIDAD INTERNADO RESTABLECIMIENTO EN ADMINISTRACION DE JUSTICIA Y EXTERNADO JORNADA COMPLETA RESRABLECIMIENTO EN ADMINISTRACION DE JUSTICIA DEL SUBPROYECTO RESTABLECIMIENTO EN ADMINISTRACIÓN DE JUSTICIA, RESTABLECIMIENTO EN CONFLICTO CON LA LEY, PARA EL CUMPLIMIENTO DE LAS MEDIDAS IMPUESTAS POR LA AUTORIDAD ADMINISTRATIVA, CONFORME A LAS DISPOSICIONES LEGALES Y LINEAMIENTOS TÉCNICOS VIGENTES</t>
  </si>
  <si>
    <t>CONTRATO DE PRESTACIÓN DE SERVICIOS PARA LA REALIZACIÓN DE ACTIVIDADES DE CONTRATO DE PRESTACIÓN DE SERVICIOS PARA LA REALIZACIÓN DE ACTIVIDADES DE
PREVENCIÓN PARA NIÑOS, NIÑAS Y ADOLESCENTES EN RIESGO DE CONSUMO DE SUSTANCIAS PSICOACTIVAS DE LOS BARRIOS Y COMUNAS FOCALIZADOS POR EL MUNICIPIO DE ARMENIA, EN EL MARCO DEL OBSERVATORIO SOCIAL PARA LA PREVENCIÓN DE PROBLEMÁTICAS SOCIALES.</t>
  </si>
  <si>
    <t>BRINDAR ATENCIÓN ESPECIALIZADA A LOS NIÑOS, LAS NIÑAS Y LOS ADOLESCENTES QUE TIENEN UN PROCESO ADMINISTRATIVO DE RESTABLECIMIENTO DE DERECHOS ABIERTO A SU FAVOR, EN LA MODALIDAD EXTERNADO MEDIA JORNADAS, DE ACUERDO CON LOS LINEAMIENTOS VIGENTES</t>
  </si>
  <si>
    <t>BRINDAR ATENCIÓN ESPECIALIZADA A LOS NIÑOS, LAS NIÑAS Y LOS ADOLESCENTES QUE TIENE UN PROCESO ADMINISTRATIVO DE RESTABLECIMIENTO DE DERECHOS ABIERTO A SU FAVOR, EN LA MODALIDAD INTERNADO, DE ACUERDO CON LOS LINEAMIENTOS VIGENTES.</t>
  </si>
  <si>
    <t>BRINDAR ATENCIÓN ESPECIALIZADA A LOS NIÑOS, LAS NIÑAS Y LOS ADOLESCENTES QUE TIENEN UN PROCESO ADMINISTRATIVO DE RESTABLECIMIENTO DE DERECHOS ABIERTO A SU FAVOR, EN LA MODALIDAD EXTERNADO MEDIA JORNADA, DE ACUERDO CON LOS LINEAMIENTOS VIGENTES</t>
  </si>
  <si>
    <t xml:space="preserve">BRINDAR ATENCIÓN ESPECIALIZADA A LOS NIÑOS, LAS NIÑAS Y ADOLESCENTES QUE TIENEN UN PROCESO ADMINISTRATIVO DE RESTABLECIMIENTO DE DERECHOS ABIERTO A SU FAVOR, EN LA MODALIDAD INTERNADO, DE ACUERDO CON LOS LINEAMIENTOS VIGENTES. </t>
  </si>
  <si>
    <t>BRINDAR ATENCIÓN ESPECIALIZADA A LOS ADOLESCENTES Y JÓVENES, EN LA MODALIDAD SEMICERRADO INTERNADO DEL SUBPROYECTO RESTABLECIMIENTO EN ADMINISTRACIÓN DE JUSTICIA, SISTEMA DE RESPONSABILIDAD PENAL PARA ADOLESCENTES, PARA EL CUMPLIMIENTO DE LAS  MEDIDAS Y SANCIONES IMPUESTA POR LA AUTORIDAD JUDICIAL, CONFORME A LAS DISPOSICIONES LEGALES Y LINEAMIENTOS TÉCNICOS VIGENTES</t>
  </si>
  <si>
    <t>BRINDAR ATENCIÓN ESPECIALIZADA A LOS NIÑOS, NIÑAS Y ADOLESCENTES EN CONFLICTO CON LA LEY, EN LA MODALIDAD INTERNADO RESTABLECIMIENTO EN LA ADMINISTRACIÓN DE JUSTICA, EXTERNADO JORNADA COMPLETA RESTABLECIMIENTO EN LA ADMINISTRACIÓN DE JUSTICIA, EXTERNADO MEDIA JORNADA RESTABLECIMIENTO EN LA ADMINISTRACIÓN DE JUSTICA DEL SUBPROYECTO RESTABLECIMIENTO EN ADMINISTRACIÓN DE JUSTICIA, RESTABLECIMIENTO EN CONFLICTO CON LA LEY, PARA EL CUMPLIMIENTO DE LAS MEDIDAS IMPUESTAS POR LA AUTORIDAD ADMINISTRATIVA, CONFORME A LAS DISPOSICIONES LEGALES Y LINEAMIENTOS TÉCNICOS VIGENTES</t>
  </si>
  <si>
    <t>CONSOLIDADO DE CONTRATOS Y CONVENIOS POR AÑO FUNDACION SHAMBALA</t>
  </si>
  <si>
    <t>AÑO</t>
  </si>
  <si>
    <t>VALOR TOTAL</t>
  </si>
  <si>
    <t xml:space="preserve">TOTAL </t>
  </si>
  <si>
    <t xml:space="preserve">RESOLUCIÓN/DECRETO </t>
  </si>
  <si>
    <t>GOBERNACIÓN DEL QUINDÑIO</t>
  </si>
  <si>
    <t>POR EL CUAL SE TRANSFIEREN RECURSOS PROVENIENTES DEL RECAUDO DE LA ESTAMPILLA DEPARTAMENTAL PARA EL BIENESTAR DEL ADULTO MAYOR DE LA VIGENCIA 2016, CON CORTE AL 29 DE SEPTIEMBRE DE 2016, ENTRE MUNICIPIOS DEL DEPARTAMENTO DEL QUINDIO QUE ALLEGARON PROYECTOS PARA ATENDER ADULTOS MAYORES EN LOS CENTROS DE BIENESTAR DEL ANCIANO Y CENTROS DÍA"</t>
  </si>
  <si>
    <t>POR EL CUIAL SE TRANSFIEREN RECURSOS PROVENIENTES DEL RECAUDO DE LA ESTAMPILLA DEPARTAMENTAL PARA EL BIENESTAR DEL ADULTO MAYOR DE LA VIGENCIA 2016, CON CORTE AL 29 DE SEPTIEMBRE DE 2016, ENTRE MUNICIPIOS DEL DEPARTAMENTO DEL QUINDIO QUE ALLEGARON PROYECTOS PARA ATENDER ADULTOS MAYORES EN LOS CENTROS DE BIENESTAR DEL ANCIANO Y CENTROS DÍA" Y SE REALIZA LA TRANSFERENCIA PE LA TOTALIDAD DE LOS RECURSOS RECAUDADOS POR CONCEPTO DE LA ESTAMPILLA PARA EL BIENESTAR DEL ADULTO MAY01 ATENTIDOS EN LO$ CENTROS DIA Y/O CENTROS DE BIENESTAR DEL ANCIANO EN DIFERENTES MUNICIPIOS DEL DEPARTAMENTO DEL QUINDÍO</t>
  </si>
  <si>
    <t>POR EL CUAL SE REALIZA LA TRANSFERENCIA DE RECURSOS PROCEDENTES DEL RECAUDO DE LA ESTAMPILLA DEPARTAMENTAL PARA EL BIENESTAR DEL ADULTO MAYOR, CORRESPONDIENTES AL RUBRO PRESUPUESTAL 0316-5-313196714 129 — 84, APOYO Y BIENESTAR INTEGRAL A LAS PERSONAS MAYORES DEL DEPARTAMENTO DEL QUINDIO, ENTRE MUNICIPIOS DEL DEPARTAMENTO DEL QUINDIO QUE ALLEGARON PROYECTOS PARA ATENDER ADULTOS MAYORES EN LOS CENTROS DE BIENESTAR DEL ANCIANO Y/0 CENTROS DÍA EN SU JURISDICCIÓN</t>
  </si>
  <si>
    <t>POR EL CUAL SE REALIZA LA TRANSFERENCIA DE RECURSOS PROCEDENTES DEL RECAUDO DE LA ESTAMPILLA DEPARTAMENTAL PARA EL BIENESTAR DEL ADULTO MAYOR, CORRESPONDIENTES A RECURSOS DEL BALANCE DEL RECAUDO VIGENCIA FISCAL 2016, ENTRE MUNICIPIOS DEL DEPARTAMENTO DEL QUINDIO PARA ATENDER ADULTOS MAYORES EN LOS CENTROS DE BIENESTAR DEL - ANCIANO Y CENTROS DIA EN SU JURISDICCIÓN</t>
  </si>
  <si>
    <t>POR EL CUAL SE REALIZA LA TRANSFERENCIA DE RECURSOS PROVINIENTES DE LA ESTAMPILLA PARA EL BIENESTAR DEL ADULTO MAYOR, DE RECAUDO REALIZADO POR EL DEPARTAMENTO DEL QUINDÌO ENTRE EL 01 DE ENERO DE 2017 Y EL 30 DE ABRIL MISMA VIGENCIA, CONFORME LO SEÑALA EL PARÀGRAFO DEL ARTÌCULO 3 DE LA LEY 1276 DE 2009</t>
  </si>
  <si>
    <t>TOTAL CONTRATOS - CONVENIOS</t>
  </si>
  <si>
    <t>CONSOLIDADO DE CONTRATOS Y CONVENIOS POR AÑO FUNDACION FARO</t>
  </si>
  <si>
    <t>RELACION DE CONTRATOS, CONVENIOS, TRANSFERENCIAS FUNDACIÓN SHAMBALÁ</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</si>
</sst>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64" formatCode="&quot;$&quot;#,##0;[Red]&quot;$&quot;#,##0"/>
  </numFmts>
  <fonts count="11" x14ac:knownFonts="1">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2"/>
      <color theme="1"/>
      <name val="Arial"/>
    </font>
    <font>
      <b/>
      <sz val="12"/>
      <color rgb="FF3D3D3D"/>
      <name val="Arial"/>
    </font>
    <font>
      <sz val="12"/>
      <color rgb="FF3D3D3D"/>
      <name val="Arial"/>
    </font>
    <font>
      <b/>
      <sz val="12"/>
      <color theme="1"/>
      <name val="Arial"/>
    </font>
    <font>
      <b/>
      <sz val="18"/>
      <color theme="1"/>
      <name val="Calibri"/>
      <scheme val="minor"/>
    </font>
    <font>
      <b/>
      <sz val="18"/>
      <color theme="1"/>
      <name val="Arial"/>
    </font>
    <font>
      <b/>
      <sz val="22"/>
      <color theme="1"/>
      <name val="Arial"/>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13">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78">
    <xf numFmtId="0" fontId="0" fillId="0" borderId="0"/>
    <xf numFmtId="41"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55">
    <xf numFmtId="0" fontId="0" fillId="0" borderId="0" xfId="0"/>
    <xf numFmtId="0" fontId="7" fillId="0" borderId="1" xfId="0" applyFont="1" applyBorder="1" applyAlignment="1">
      <alignment horizontal="center" vertical="center"/>
    </xf>
    <xf numFmtId="0" fontId="4" fillId="2" borderId="1" xfId="0" applyFont="1" applyFill="1" applyBorder="1" applyAlignment="1">
      <alignment horizontal="justify" vertical="center"/>
    </xf>
    <xf numFmtId="0" fontId="4" fillId="0" borderId="1" xfId="0" applyFont="1" applyBorder="1" applyAlignment="1">
      <alignment horizontal="justify" vertical="center"/>
    </xf>
    <xf numFmtId="0" fontId="5" fillId="0" borderId="1" xfId="0" applyFont="1" applyBorder="1" applyAlignment="1">
      <alignment horizontal="justify" vertical="center"/>
    </xf>
    <xf numFmtId="0" fontId="4" fillId="0" borderId="1" xfId="0" applyFont="1" applyBorder="1" applyAlignment="1">
      <alignment horizontal="justify" vertical="center" wrapText="1"/>
    </xf>
    <xf numFmtId="164" fontId="6" fillId="0" borderId="1" xfId="1" applyNumberFormat="1" applyFont="1" applyBorder="1" applyAlignment="1">
      <alignment horizontal="right" vertical="center"/>
    </xf>
    <xf numFmtId="0" fontId="7" fillId="0" borderId="1" xfId="0" applyFont="1" applyBorder="1" applyAlignment="1">
      <alignment horizontal="right" vertical="center"/>
    </xf>
    <xf numFmtId="0" fontId="4" fillId="0" borderId="0" xfId="0" applyFont="1" applyAlignment="1">
      <alignment vertical="center"/>
    </xf>
    <xf numFmtId="0" fontId="4" fillId="0" borderId="1" xfId="0" applyFont="1" applyBorder="1" applyAlignment="1">
      <alignment vertical="center"/>
    </xf>
    <xf numFmtId="0" fontId="4" fillId="0" borderId="1" xfId="0" applyFont="1" applyBorder="1" applyAlignment="1">
      <alignment vertical="center" wrapText="1"/>
    </xf>
    <xf numFmtId="0" fontId="4" fillId="0" borderId="0" xfId="0" applyFont="1" applyAlignment="1">
      <alignment vertical="center" wrapText="1"/>
    </xf>
    <xf numFmtId="0" fontId="4" fillId="0" borderId="0" xfId="0" applyFont="1" applyAlignment="1">
      <alignment horizontal="right" vertical="center"/>
    </xf>
    <xf numFmtId="0" fontId="6" fillId="0" borderId="1" xfId="0" applyFont="1" applyBorder="1" applyAlignment="1">
      <alignment vertical="center" wrapText="1"/>
    </xf>
    <xf numFmtId="0" fontId="6" fillId="0" borderId="1" xfId="0" applyFont="1" applyBorder="1" applyAlignment="1">
      <alignment vertical="center"/>
    </xf>
    <xf numFmtId="0" fontId="6" fillId="0" borderId="1" xfId="0" applyFont="1" applyBorder="1" applyAlignment="1">
      <alignment wrapText="1"/>
    </xf>
    <xf numFmtId="14" fontId="6" fillId="0" borderId="1" xfId="0" applyNumberFormat="1" applyFont="1" applyBorder="1" applyAlignment="1">
      <alignment horizontal="justify"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4" fillId="0" borderId="4" xfId="0" applyFont="1" applyBorder="1" applyAlignment="1">
      <alignment vertical="center"/>
    </xf>
    <xf numFmtId="164" fontId="4" fillId="0" borderId="5" xfId="0" applyNumberFormat="1" applyFont="1" applyBorder="1" applyAlignment="1">
      <alignment vertical="center"/>
    </xf>
    <xf numFmtId="0" fontId="7" fillId="0" borderId="4" xfId="0" applyFont="1" applyBorder="1" applyAlignment="1">
      <alignment horizontal="center" vertical="center"/>
    </xf>
    <xf numFmtId="14" fontId="4" fillId="0" borderId="1" xfId="0" applyNumberFormat="1" applyFont="1" applyBorder="1" applyAlignment="1">
      <alignment horizontal="center" vertical="center"/>
    </xf>
    <xf numFmtId="14" fontId="6" fillId="0" borderId="1" xfId="0" applyNumberFormat="1" applyFont="1" applyBorder="1" applyAlignment="1">
      <alignment horizontal="center" vertical="center"/>
    </xf>
    <xf numFmtId="14" fontId="6" fillId="0" borderId="1" xfId="0" applyNumberFormat="1" applyFont="1" applyBorder="1" applyAlignment="1">
      <alignment horizontal="center" vertical="center" wrapText="1"/>
    </xf>
    <xf numFmtId="164" fontId="4" fillId="0" borderId="5" xfId="0" applyNumberFormat="1" applyFont="1" applyBorder="1" applyAlignment="1">
      <alignment horizontal="center" vertical="center"/>
    </xf>
    <xf numFmtId="164" fontId="4" fillId="0" borderId="5" xfId="0" applyNumberFormat="1" applyFont="1" applyBorder="1" applyAlignment="1">
      <alignment horizontal="center" vertical="center" wrapText="1"/>
    </xf>
    <xf numFmtId="0" fontId="7" fillId="4" borderId="6" xfId="0" applyFont="1" applyFill="1" applyBorder="1" applyAlignment="1">
      <alignment horizontal="center" vertical="center"/>
    </xf>
    <xf numFmtId="0" fontId="7" fillId="0" borderId="0" xfId="0" applyFont="1" applyAlignment="1">
      <alignment vertical="center"/>
    </xf>
    <xf numFmtId="164" fontId="7" fillId="4" borderId="7" xfId="0" applyNumberFormat="1" applyFont="1" applyFill="1" applyBorder="1" applyAlignment="1">
      <alignment vertical="center"/>
    </xf>
    <xf numFmtId="14" fontId="4" fillId="0" borderId="0" xfId="0" applyNumberFormat="1" applyFont="1" applyAlignment="1">
      <alignment vertical="center"/>
    </xf>
    <xf numFmtId="164" fontId="7" fillId="4" borderId="7" xfId="0" applyNumberFormat="1" applyFont="1" applyFill="1" applyBorder="1" applyAlignment="1">
      <alignment horizontal="center" vertical="center"/>
    </xf>
    <xf numFmtId="164" fontId="6" fillId="0" borderId="5" xfId="0" applyNumberFormat="1" applyFont="1" applyBorder="1" applyAlignment="1">
      <alignment horizontal="right" vertical="center"/>
    </xf>
    <xf numFmtId="0" fontId="4" fillId="0" borderId="4" xfId="0" applyFont="1" applyBorder="1" applyAlignment="1">
      <alignment vertical="center" wrapText="1"/>
    </xf>
    <xf numFmtId="164" fontId="6" fillId="0" borderId="5" xfId="1" applyNumberFormat="1" applyFont="1" applyBorder="1" applyAlignment="1">
      <alignment horizontal="right" vertical="center" wrapText="1"/>
    </xf>
    <xf numFmtId="164" fontId="6" fillId="0" borderId="5" xfId="1" applyNumberFormat="1" applyFont="1" applyBorder="1" applyAlignment="1">
      <alignment horizontal="right" vertical="center"/>
    </xf>
    <xf numFmtId="164" fontId="6" fillId="0" borderId="5" xfId="0" applyNumberFormat="1" applyFont="1" applyBorder="1" applyAlignment="1">
      <alignment vertical="center"/>
    </xf>
    <xf numFmtId="164" fontId="6" fillId="0" borderId="5" xfId="0" applyNumberFormat="1" applyFont="1" applyBorder="1" applyAlignment="1">
      <alignment vertical="center" wrapText="1"/>
    </xf>
    <xf numFmtId="164" fontId="6" fillId="0" borderId="5" xfId="0" applyNumberFormat="1" applyFont="1" applyBorder="1" applyAlignment="1">
      <alignment horizontal="right" vertical="center" wrapText="1"/>
    </xf>
    <xf numFmtId="164" fontId="8" fillId="0" borderId="7" xfId="0" applyNumberFormat="1" applyFont="1" applyBorder="1"/>
    <xf numFmtId="0" fontId="7" fillId="0" borderId="2" xfId="0" applyFont="1" applyBorder="1" applyAlignment="1">
      <alignment horizontal="center" vertical="center"/>
    </xf>
    <xf numFmtId="0" fontId="7" fillId="0" borderId="8" xfId="0" applyFont="1" applyBorder="1" applyAlignment="1">
      <alignment horizontal="center" vertical="center"/>
    </xf>
    <xf numFmtId="0" fontId="7" fillId="0" borderId="3" xfId="0" applyFont="1" applyBorder="1" applyAlignment="1">
      <alignment horizontal="right" vertical="center"/>
    </xf>
    <xf numFmtId="0" fontId="7" fillId="2" borderId="0" xfId="0" applyFont="1" applyFill="1" applyBorder="1" applyAlignment="1">
      <alignment horizontal="center" vertical="center"/>
    </xf>
    <xf numFmtId="0" fontId="4" fillId="2" borderId="0" xfId="0" applyFont="1" applyFill="1" applyAlignment="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12" xfId="0" applyFont="1" applyFill="1" applyBorder="1" applyAlignment="1">
      <alignment horizontal="center" vertical="center"/>
    </xf>
    <xf numFmtId="0" fontId="8" fillId="0" borderId="6" xfId="0" applyFont="1" applyBorder="1" applyAlignment="1">
      <alignment horizontal="center"/>
    </xf>
    <xf numFmtId="0" fontId="8" fillId="0" borderId="9" xfId="0" applyFont="1" applyBorder="1" applyAlignment="1">
      <alignment horizontal="center"/>
    </xf>
  </cellXfs>
  <cellStyles count="78">
    <cellStyle name="Hipervínculo" xfId="2" builtinId="8" hidden="1"/>
    <cellStyle name="Hipervínculo" xfId="4" builtinId="8" hidden="1"/>
    <cellStyle name="Hipervínculo" xfId="6" builtinId="8" hidden="1"/>
    <cellStyle name="Hipervínculo" xfId="8" builtinId="8" hidden="1"/>
    <cellStyle name="Hipervínculo" xfId="10" builtinId="8" hidden="1"/>
    <cellStyle name="Hipervínculo" xfId="12" builtinId="8" hidden="1"/>
    <cellStyle name="Hipervínculo" xfId="14" builtinId="8" hidden="1"/>
    <cellStyle name="Hipervínculo" xfId="16" builtinId="8" hidden="1"/>
    <cellStyle name="Hipervínculo" xfId="18" builtinId="8" hidden="1"/>
    <cellStyle name="Hipervínculo" xfId="20" builtinId="8" hidden="1"/>
    <cellStyle name="Hipervínculo" xfId="22" builtinId="8" hidden="1"/>
    <cellStyle name="Hipervínculo" xfId="24" builtinId="8" hidden="1"/>
    <cellStyle name="Hipervínculo" xfId="26" builtinId="8" hidden="1"/>
    <cellStyle name="Hipervínculo" xfId="28" builtinId="8" hidden="1"/>
    <cellStyle name="Hipervínculo" xfId="30" builtinId="8" hidden="1"/>
    <cellStyle name="Hipervínculo" xfId="32" builtinId="8" hidden="1"/>
    <cellStyle name="Hipervínculo" xfId="34" builtinId="8" hidden="1"/>
    <cellStyle name="Hipervínculo" xfId="36" builtinId="8" hidden="1"/>
    <cellStyle name="Hipervínculo" xfId="38" builtinId="8" hidden="1"/>
    <cellStyle name="Hipervínculo" xfId="40" builtinId="8" hidden="1"/>
    <cellStyle name="Hipervínculo" xfId="42" builtinId="8" hidden="1"/>
    <cellStyle name="Hipervínculo" xfId="44" builtinId="8" hidden="1"/>
    <cellStyle name="Hipervínculo" xfId="46" builtinId="8" hidden="1"/>
    <cellStyle name="Hipervínculo" xfId="48" builtinId="8" hidden="1"/>
    <cellStyle name="Hipervínculo" xfId="50" builtinId="8" hidden="1"/>
    <cellStyle name="Hipervínculo" xfId="52" builtinId="8" hidden="1"/>
    <cellStyle name="Hipervínculo" xfId="54" builtinId="8" hidden="1"/>
    <cellStyle name="Hipervínculo" xfId="56" builtinId="8" hidden="1"/>
    <cellStyle name="Hipervínculo" xfId="58" builtinId="8" hidden="1"/>
    <cellStyle name="Hipervínculo" xfId="60" builtinId="8" hidden="1"/>
    <cellStyle name="Hipervínculo" xfId="62" builtinId="8" hidden="1"/>
    <cellStyle name="Hipervínculo" xfId="64" builtinId="8" hidden="1"/>
    <cellStyle name="Hipervínculo" xfId="66" builtinId="8" hidden="1"/>
    <cellStyle name="Hipervínculo" xfId="68" builtinId="8" hidden="1"/>
    <cellStyle name="Hipervínculo" xfId="70" builtinId="8" hidden="1"/>
    <cellStyle name="Hipervínculo" xfId="72" builtinId="8" hidden="1"/>
    <cellStyle name="Hipervínculo" xfId="74" builtinId="8" hidden="1"/>
    <cellStyle name="Hipervínculo" xfId="76" builtinId="8" hidden="1"/>
    <cellStyle name="Hipervínculo visitado" xfId="3" builtinId="9" hidden="1"/>
    <cellStyle name="Hipervínculo visitado" xfId="5" builtinId="9" hidden="1"/>
    <cellStyle name="Hipervínculo visitado" xfId="7" builtinId="9" hidden="1"/>
    <cellStyle name="Hipervínculo visitado" xfId="9" builtinId="9" hidden="1"/>
    <cellStyle name="Hipervínculo visitado" xfId="11" builtinId="9" hidden="1"/>
    <cellStyle name="Hipervínculo visitado" xfId="13" builtinId="9" hidden="1"/>
    <cellStyle name="Hipervínculo visitado" xfId="15" builtinId="9" hidden="1"/>
    <cellStyle name="Hipervínculo visitado" xfId="17" builtinId="9" hidden="1"/>
    <cellStyle name="Hipervínculo visitado" xfId="19" builtinId="9" hidden="1"/>
    <cellStyle name="Hipervínculo visitado" xfId="21" builtinId="9" hidden="1"/>
    <cellStyle name="Hipervínculo visitado" xfId="23" builtinId="9" hidden="1"/>
    <cellStyle name="Hipervínculo visitado" xfId="25" builtinId="9" hidden="1"/>
    <cellStyle name="Hipervínculo visitado" xfId="27" builtinId="9" hidden="1"/>
    <cellStyle name="Hipervínculo visitado" xfId="29" builtinId="9" hidden="1"/>
    <cellStyle name="Hipervínculo visitado" xfId="31" builtinId="9" hidden="1"/>
    <cellStyle name="Hipervínculo visitado" xfId="33" builtinId="9" hidden="1"/>
    <cellStyle name="Hipervínculo visitado" xfId="35" builtinId="9" hidden="1"/>
    <cellStyle name="Hipervínculo visitado" xfId="37" builtinId="9" hidden="1"/>
    <cellStyle name="Hipervínculo visitado" xfId="39" builtinId="9" hidden="1"/>
    <cellStyle name="Hipervínculo visitado" xfId="41" builtinId="9" hidden="1"/>
    <cellStyle name="Hipervínculo visitado" xfId="43" builtinId="9" hidden="1"/>
    <cellStyle name="Hipervínculo visitado" xfId="45" builtinId="9" hidden="1"/>
    <cellStyle name="Hipervínculo visitado" xfId="47" builtinId="9" hidden="1"/>
    <cellStyle name="Hipervínculo visitado" xfId="49" builtinId="9" hidden="1"/>
    <cellStyle name="Hipervínculo visitado" xfId="51" builtinId="9" hidden="1"/>
    <cellStyle name="Hipervínculo visitado" xfId="53" builtinId="9" hidden="1"/>
    <cellStyle name="Hipervínculo visitado" xfId="55" builtinId="9" hidden="1"/>
    <cellStyle name="Hipervínculo visitado" xfId="57" builtinId="9" hidden="1"/>
    <cellStyle name="Hipervínculo visitado" xfId="59" builtinId="9" hidden="1"/>
    <cellStyle name="Hipervínculo visitado" xfId="61" builtinId="9" hidden="1"/>
    <cellStyle name="Hipervínculo visitado" xfId="63" builtinId="9" hidden="1"/>
    <cellStyle name="Hipervínculo visitado" xfId="65" builtinId="9" hidden="1"/>
    <cellStyle name="Hipervínculo visitado" xfId="67" builtinId="9" hidden="1"/>
    <cellStyle name="Hipervínculo visitado" xfId="69" builtinId="9" hidden="1"/>
    <cellStyle name="Hipervínculo visitado" xfId="71" builtinId="9" hidden="1"/>
    <cellStyle name="Hipervínculo visitado" xfId="73" builtinId="9" hidden="1"/>
    <cellStyle name="Hipervínculo visitado" xfId="75" builtinId="9" hidden="1"/>
    <cellStyle name="Hipervínculo visitado" xfId="77" builtinId="9" hidden="1"/>
    <cellStyle name="Millares [0]" xfId="1" builtinId="6"/>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1"/>
  <sheetViews>
    <sheetView showGridLines="0" tabSelected="1" workbookViewId="0">
      <pane ySplit="4" topLeftCell="A9" activePane="bottomLeft" state="frozen"/>
      <selection pane="bottomLeft" activeCell="D10" sqref="D10"/>
    </sheetView>
  </sheetViews>
  <sheetFormatPr baseColWidth="10" defaultColWidth="10.875" defaultRowHeight="15" x14ac:dyDescent="0.25"/>
  <cols>
    <col min="1" max="1" width="10.875" style="8"/>
    <col min="2" max="3" width="27.5" style="8" customWidth="1"/>
    <col min="4" max="4" width="28.625" style="8" customWidth="1"/>
    <col min="5" max="5" width="27.5" style="8" customWidth="1"/>
    <col min="6" max="6" width="85.375" style="8" customWidth="1"/>
    <col min="7" max="7" width="17.625" style="12" bestFit="1" customWidth="1"/>
    <col min="8" max="16384" width="10.875" style="8"/>
  </cols>
  <sheetData>
    <row r="1" spans="2:8" ht="15.75" thickBot="1" x14ac:dyDescent="0.3"/>
    <row r="2" spans="2:8" ht="24" thickBot="1" x14ac:dyDescent="0.3">
      <c r="B2" s="47" t="s">
        <v>121</v>
      </c>
      <c r="C2" s="48"/>
      <c r="D2" s="48"/>
      <c r="E2" s="48"/>
      <c r="F2" s="48"/>
      <c r="G2" s="49"/>
    </row>
    <row r="4" spans="2:8" ht="15.75" x14ac:dyDescent="0.25">
      <c r="B4" s="1" t="s">
        <v>2</v>
      </c>
      <c r="C4" s="1" t="s">
        <v>0</v>
      </c>
      <c r="D4" s="1" t="s">
        <v>1</v>
      </c>
      <c r="E4" s="1" t="s">
        <v>5</v>
      </c>
      <c r="F4" s="1" t="s">
        <v>60</v>
      </c>
      <c r="G4" s="7" t="s">
        <v>3</v>
      </c>
    </row>
    <row r="5" spans="2:8" ht="60" x14ac:dyDescent="0.25">
      <c r="B5" s="2" t="s">
        <v>4</v>
      </c>
      <c r="C5" s="3" t="s">
        <v>49</v>
      </c>
      <c r="D5" s="4" t="s">
        <v>30</v>
      </c>
      <c r="E5" s="16">
        <v>41556</v>
      </c>
      <c r="F5" s="5" t="s">
        <v>53</v>
      </c>
      <c r="G5" s="6">
        <v>107000000</v>
      </c>
    </row>
    <row r="6" spans="2:8" ht="45" x14ac:dyDescent="0.25">
      <c r="B6" s="2" t="s">
        <v>4</v>
      </c>
      <c r="C6" s="3" t="s">
        <v>49</v>
      </c>
      <c r="D6" s="4" t="s">
        <v>22</v>
      </c>
      <c r="E6" s="16">
        <v>41638</v>
      </c>
      <c r="F6" s="5" t="s">
        <v>21</v>
      </c>
      <c r="G6" s="6">
        <v>1123200000</v>
      </c>
    </row>
    <row r="7" spans="2:8" ht="87" customHeight="1" x14ac:dyDescent="0.25">
      <c r="B7" s="2" t="s">
        <v>4</v>
      </c>
      <c r="C7" s="3" t="s">
        <v>49</v>
      </c>
      <c r="D7" s="4" t="s">
        <v>19</v>
      </c>
      <c r="E7" s="16">
        <v>41814</v>
      </c>
      <c r="F7" s="3" t="s">
        <v>18</v>
      </c>
      <c r="G7" s="6">
        <v>415200000</v>
      </c>
    </row>
    <row r="8" spans="2:8" ht="75" x14ac:dyDescent="0.25">
      <c r="B8" s="2" t="s">
        <v>113</v>
      </c>
      <c r="C8" s="3" t="s">
        <v>112</v>
      </c>
      <c r="D8" s="4">
        <v>1800</v>
      </c>
      <c r="E8" s="16">
        <v>41906</v>
      </c>
      <c r="F8" s="3" t="s">
        <v>118</v>
      </c>
      <c r="G8" s="6">
        <v>529032086.14999998</v>
      </c>
    </row>
    <row r="9" spans="2:8" ht="45" x14ac:dyDescent="0.25">
      <c r="B9" s="2" t="s">
        <v>4</v>
      </c>
      <c r="C9" s="3" t="s">
        <v>49</v>
      </c>
      <c r="D9" s="4" t="s">
        <v>41</v>
      </c>
      <c r="E9" s="16">
        <v>41964</v>
      </c>
      <c r="F9" s="3" t="s">
        <v>55</v>
      </c>
      <c r="G9" s="6">
        <v>25000000</v>
      </c>
    </row>
    <row r="10" spans="2:8" ht="45" x14ac:dyDescent="0.25">
      <c r="B10" s="2" t="s">
        <v>16</v>
      </c>
      <c r="C10" s="3" t="s">
        <v>6</v>
      </c>
      <c r="D10" s="4" t="s">
        <v>48</v>
      </c>
      <c r="E10" s="16">
        <v>42002</v>
      </c>
      <c r="F10" s="3" t="s">
        <v>59</v>
      </c>
      <c r="G10" s="6">
        <v>632943272</v>
      </c>
    </row>
    <row r="11" spans="2:8" ht="30" x14ac:dyDescent="0.25">
      <c r="B11" s="2" t="s">
        <v>4</v>
      </c>
      <c r="C11" s="3" t="s">
        <v>49</v>
      </c>
      <c r="D11" s="4" t="s">
        <v>9</v>
      </c>
      <c r="E11" s="16">
        <v>42009</v>
      </c>
      <c r="F11" s="3" t="s">
        <v>8</v>
      </c>
      <c r="G11" s="6">
        <v>2256600000</v>
      </c>
    </row>
    <row r="12" spans="2:8" ht="45" x14ac:dyDescent="0.25">
      <c r="B12" s="2" t="s">
        <v>16</v>
      </c>
      <c r="C12" s="3" t="s">
        <v>6</v>
      </c>
      <c r="D12" s="4" t="s">
        <v>46</v>
      </c>
      <c r="E12" s="16">
        <v>42179</v>
      </c>
      <c r="F12" s="3" t="s">
        <v>57</v>
      </c>
      <c r="G12" s="6">
        <v>45718432</v>
      </c>
    </row>
    <row r="13" spans="2:8" ht="45" x14ac:dyDescent="0.25">
      <c r="B13" s="2" t="s">
        <v>16</v>
      </c>
      <c r="C13" s="3" t="s">
        <v>6</v>
      </c>
      <c r="D13" s="4" t="s">
        <v>47</v>
      </c>
      <c r="E13" s="16">
        <v>42179</v>
      </c>
      <c r="F13" s="3" t="s">
        <v>58</v>
      </c>
      <c r="G13" s="6">
        <v>45528454</v>
      </c>
    </row>
    <row r="14" spans="2:8" ht="45" x14ac:dyDescent="0.25">
      <c r="B14" s="2" t="s">
        <v>28</v>
      </c>
      <c r="C14" s="3" t="s">
        <v>49</v>
      </c>
      <c r="D14" s="4" t="s">
        <v>32</v>
      </c>
      <c r="E14" s="16">
        <v>42489</v>
      </c>
      <c r="F14" s="3" t="s">
        <v>31</v>
      </c>
      <c r="G14" s="6">
        <v>53000000</v>
      </c>
    </row>
    <row r="15" spans="2:8" ht="30" x14ac:dyDescent="0.25">
      <c r="B15" s="2" t="s">
        <v>16</v>
      </c>
      <c r="C15" s="3" t="s">
        <v>6</v>
      </c>
      <c r="D15" s="4" t="s">
        <v>36</v>
      </c>
      <c r="E15" s="16">
        <v>42506</v>
      </c>
      <c r="F15" s="3" t="s">
        <v>54</v>
      </c>
      <c r="G15" s="6">
        <v>96125869</v>
      </c>
    </row>
    <row r="16" spans="2:8" ht="30" x14ac:dyDescent="0.25">
      <c r="B16" s="2" t="s">
        <v>4</v>
      </c>
      <c r="C16" s="3" t="s">
        <v>49</v>
      </c>
      <c r="D16" s="4" t="s">
        <v>20</v>
      </c>
      <c r="E16" s="16">
        <v>42517</v>
      </c>
      <c r="F16" s="5" t="s">
        <v>13</v>
      </c>
      <c r="G16" s="6">
        <v>2600000000</v>
      </c>
      <c r="H16" s="8" t="s">
        <v>14</v>
      </c>
    </row>
    <row r="17" spans="2:7" ht="45" x14ac:dyDescent="0.25">
      <c r="B17" s="2" t="s">
        <v>28</v>
      </c>
      <c r="C17" s="3" t="s">
        <v>49</v>
      </c>
      <c r="D17" s="4" t="s">
        <v>35</v>
      </c>
      <c r="E17" s="16">
        <v>42552</v>
      </c>
      <c r="F17" s="3" t="s">
        <v>27</v>
      </c>
      <c r="G17" s="6">
        <v>79500000</v>
      </c>
    </row>
    <row r="18" spans="2:7" ht="90" x14ac:dyDescent="0.25">
      <c r="B18" s="2" t="s">
        <v>42</v>
      </c>
      <c r="C18" s="3" t="s">
        <v>49</v>
      </c>
      <c r="D18" s="4" t="s">
        <v>43</v>
      </c>
      <c r="E18" s="16">
        <v>42577</v>
      </c>
      <c r="F18" s="3" t="s">
        <v>56</v>
      </c>
      <c r="G18" s="6">
        <v>30490000</v>
      </c>
    </row>
    <row r="19" spans="2:7" ht="45" x14ac:dyDescent="0.25">
      <c r="B19" s="2" t="s">
        <v>16</v>
      </c>
      <c r="C19" s="3" t="s">
        <v>6</v>
      </c>
      <c r="D19" s="4" t="s">
        <v>17</v>
      </c>
      <c r="E19" s="16">
        <v>42621</v>
      </c>
      <c r="F19" s="3" t="s">
        <v>15</v>
      </c>
      <c r="G19" s="6">
        <v>156444795</v>
      </c>
    </row>
    <row r="20" spans="2:7" ht="45" x14ac:dyDescent="0.25">
      <c r="B20" s="2" t="s">
        <v>11</v>
      </c>
      <c r="C20" s="3" t="s">
        <v>6</v>
      </c>
      <c r="D20" s="4" t="s">
        <v>40</v>
      </c>
      <c r="E20" s="16">
        <v>42622</v>
      </c>
      <c r="F20" s="3" t="s">
        <v>39</v>
      </c>
      <c r="G20" s="6">
        <v>46200000</v>
      </c>
    </row>
    <row r="21" spans="2:7" ht="45" x14ac:dyDescent="0.25">
      <c r="B21" s="2" t="s">
        <v>28</v>
      </c>
      <c r="C21" s="3" t="s">
        <v>49</v>
      </c>
      <c r="D21" s="4" t="s">
        <v>29</v>
      </c>
      <c r="E21" s="16">
        <v>42643</v>
      </c>
      <c r="F21" s="3" t="s">
        <v>27</v>
      </c>
      <c r="G21" s="6">
        <v>26500000</v>
      </c>
    </row>
    <row r="22" spans="2:7" ht="90" x14ac:dyDescent="0.25">
      <c r="B22" s="2" t="s">
        <v>113</v>
      </c>
      <c r="C22" s="3" t="s">
        <v>112</v>
      </c>
      <c r="D22" s="4">
        <v>913</v>
      </c>
      <c r="E22" s="16">
        <v>42648</v>
      </c>
      <c r="F22" s="3" t="s">
        <v>114</v>
      </c>
      <c r="G22" s="6">
        <v>113994125</v>
      </c>
    </row>
    <row r="23" spans="2:7" ht="105" x14ac:dyDescent="0.25">
      <c r="B23" s="2" t="s">
        <v>4</v>
      </c>
      <c r="C23" s="3" t="s">
        <v>6</v>
      </c>
      <c r="D23" s="4" t="s">
        <v>7</v>
      </c>
      <c r="E23" s="16">
        <v>42654</v>
      </c>
      <c r="F23" s="3" t="s">
        <v>50</v>
      </c>
      <c r="G23" s="6">
        <v>38975804</v>
      </c>
    </row>
    <row r="24" spans="2:7" ht="135" x14ac:dyDescent="0.25">
      <c r="B24" s="2" t="s">
        <v>113</v>
      </c>
      <c r="C24" s="3" t="s">
        <v>112</v>
      </c>
      <c r="D24" s="4">
        <v>954</v>
      </c>
      <c r="E24" s="16">
        <v>42669</v>
      </c>
      <c r="F24" s="3" t="s">
        <v>115</v>
      </c>
      <c r="G24" s="6">
        <v>87578478</v>
      </c>
    </row>
    <row r="25" spans="2:7" ht="45" x14ac:dyDescent="0.25">
      <c r="B25" s="2" t="s">
        <v>28</v>
      </c>
      <c r="C25" s="3" t="s">
        <v>49</v>
      </c>
      <c r="D25" s="4" t="s">
        <v>34</v>
      </c>
      <c r="E25" s="16">
        <v>42675</v>
      </c>
      <c r="F25" s="3" t="s">
        <v>27</v>
      </c>
      <c r="G25" s="6">
        <v>26500000</v>
      </c>
    </row>
    <row r="26" spans="2:7" ht="105" x14ac:dyDescent="0.25">
      <c r="B26" s="2" t="s">
        <v>113</v>
      </c>
      <c r="C26" s="3" t="s">
        <v>112</v>
      </c>
      <c r="D26" s="4">
        <v>970</v>
      </c>
      <c r="E26" s="16">
        <v>42687</v>
      </c>
      <c r="F26" s="3" t="s">
        <v>116</v>
      </c>
      <c r="G26" s="6">
        <v>36987586</v>
      </c>
    </row>
    <row r="27" spans="2:7" ht="45" x14ac:dyDescent="0.25">
      <c r="B27" s="2" t="s">
        <v>28</v>
      </c>
      <c r="C27" s="3" t="s">
        <v>49</v>
      </c>
      <c r="D27" s="4" t="s">
        <v>33</v>
      </c>
      <c r="E27" s="16">
        <v>42705</v>
      </c>
      <c r="F27" s="3" t="s">
        <v>27</v>
      </c>
      <c r="G27" s="6">
        <v>26500000</v>
      </c>
    </row>
    <row r="28" spans="2:7" ht="75" x14ac:dyDescent="0.25">
      <c r="B28" s="2" t="s">
        <v>11</v>
      </c>
      <c r="C28" s="3" t="s">
        <v>6</v>
      </c>
      <c r="D28" s="4" t="s">
        <v>12</v>
      </c>
      <c r="E28" s="16">
        <v>42711</v>
      </c>
      <c r="F28" s="5" t="s">
        <v>10</v>
      </c>
      <c r="G28" s="6">
        <v>44100000</v>
      </c>
    </row>
    <row r="29" spans="2:7" ht="150" x14ac:dyDescent="0.25">
      <c r="B29" s="2" t="s">
        <v>4</v>
      </c>
      <c r="C29" s="3" t="s">
        <v>6</v>
      </c>
      <c r="D29" s="4" t="s">
        <v>23</v>
      </c>
      <c r="E29" s="16">
        <v>42734</v>
      </c>
      <c r="F29" s="3" t="s">
        <v>51</v>
      </c>
      <c r="G29" s="6">
        <v>87578478</v>
      </c>
    </row>
    <row r="30" spans="2:7" ht="45" x14ac:dyDescent="0.25">
      <c r="B30" s="2" t="s">
        <v>24</v>
      </c>
      <c r="C30" s="3" t="s">
        <v>25</v>
      </c>
      <c r="D30" s="4" t="s">
        <v>26</v>
      </c>
      <c r="E30" s="16">
        <v>42773</v>
      </c>
      <c r="F30" s="3" t="s">
        <v>52</v>
      </c>
      <c r="G30" s="6">
        <v>1257000000</v>
      </c>
    </row>
    <row r="31" spans="2:7" ht="75" x14ac:dyDescent="0.25">
      <c r="B31" s="2" t="s">
        <v>11</v>
      </c>
      <c r="C31" s="3" t="s">
        <v>6</v>
      </c>
      <c r="D31" s="4" t="s">
        <v>45</v>
      </c>
      <c r="E31" s="16">
        <v>42808</v>
      </c>
      <c r="F31" s="3" t="s">
        <v>44</v>
      </c>
      <c r="G31" s="6">
        <v>43977015</v>
      </c>
    </row>
    <row r="32" spans="2:7" ht="90" x14ac:dyDescent="0.25">
      <c r="B32" s="2" t="s">
        <v>113</v>
      </c>
      <c r="C32" s="3" t="s">
        <v>112</v>
      </c>
      <c r="D32" s="4">
        <v>266</v>
      </c>
      <c r="E32" s="16">
        <v>42845</v>
      </c>
      <c r="F32" s="3" t="s">
        <v>117</v>
      </c>
      <c r="G32" s="6">
        <v>45820040</v>
      </c>
    </row>
    <row r="33" spans="2:7" ht="45" x14ac:dyDescent="0.25">
      <c r="B33" s="2" t="s">
        <v>16</v>
      </c>
      <c r="C33" s="3" t="s">
        <v>6</v>
      </c>
      <c r="D33" s="4" t="s">
        <v>38</v>
      </c>
      <c r="E33" s="16">
        <v>42863</v>
      </c>
      <c r="F33" s="3" t="s">
        <v>37</v>
      </c>
      <c r="G33" s="6">
        <v>118805977</v>
      </c>
    </row>
    <row r="34" spans="2:7" ht="75" x14ac:dyDescent="0.25">
      <c r="B34" s="2" t="s">
        <v>113</v>
      </c>
      <c r="C34" s="3" t="s">
        <v>112</v>
      </c>
      <c r="D34" s="4">
        <v>338</v>
      </c>
      <c r="E34" s="16">
        <v>42892</v>
      </c>
      <c r="F34" s="3" t="s">
        <v>118</v>
      </c>
      <c r="G34" s="6">
        <v>35280370</v>
      </c>
    </row>
    <row r="35" spans="2:7" x14ac:dyDescent="0.25">
      <c r="E35" s="30"/>
    </row>
    <row r="36" spans="2:7" ht="15.75" thickBot="1" x14ac:dyDescent="0.3">
      <c r="E36" s="30"/>
    </row>
    <row r="37" spans="2:7" ht="30" customHeight="1" x14ac:dyDescent="0.25">
      <c r="B37" s="45" t="s">
        <v>108</v>
      </c>
      <c r="C37" s="46"/>
    </row>
    <row r="38" spans="2:7" ht="30" customHeight="1" x14ac:dyDescent="0.25">
      <c r="B38" s="17" t="s">
        <v>109</v>
      </c>
      <c r="C38" s="18" t="s">
        <v>110</v>
      </c>
    </row>
    <row r="39" spans="2:7" ht="15.75" x14ac:dyDescent="0.25">
      <c r="B39" s="21">
        <v>2013</v>
      </c>
      <c r="C39" s="20">
        <f>G5+G6</f>
        <v>1230200000</v>
      </c>
    </row>
    <row r="40" spans="2:7" ht="15.75" x14ac:dyDescent="0.25">
      <c r="B40" s="21">
        <v>2014</v>
      </c>
      <c r="C40" s="20">
        <f>G7+G8+G9+G10</f>
        <v>1602175358.1500001</v>
      </c>
    </row>
    <row r="41" spans="2:7" ht="15.75" x14ac:dyDescent="0.25">
      <c r="B41" s="21">
        <v>2015</v>
      </c>
      <c r="C41" s="20">
        <f>G11+G12+G13</f>
        <v>2347846886</v>
      </c>
    </row>
    <row r="42" spans="2:7" ht="15.75" x14ac:dyDescent="0.25">
      <c r="B42" s="21">
        <v>2016</v>
      </c>
      <c r="C42" s="20">
        <f>SUM(G14:G29)</f>
        <v>3550475135</v>
      </c>
    </row>
    <row r="43" spans="2:7" ht="15.75" x14ac:dyDescent="0.25">
      <c r="B43" s="21">
        <v>2017</v>
      </c>
      <c r="C43" s="20">
        <f>G33+G34+G32+G31+G30</f>
        <v>1500883402</v>
      </c>
    </row>
    <row r="44" spans="2:7" ht="16.5" thickBot="1" x14ac:dyDescent="0.3">
      <c r="B44" s="27" t="s">
        <v>111</v>
      </c>
      <c r="C44" s="29">
        <f>SUM(C39:C43)</f>
        <v>10231580781.15</v>
      </c>
    </row>
    <row r="51" spans="4:4" ht="15.75" x14ac:dyDescent="0.25">
      <c r="D51" s="28"/>
    </row>
  </sheetData>
  <autoFilter ref="B4:H28">
    <sortState ref="B2:H31">
      <sortCondition ref="E1:E31"/>
    </sortState>
  </autoFilter>
  <mergeCells count="2">
    <mergeCell ref="B37:C37"/>
    <mergeCell ref="B2:G2"/>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3"/>
  <sheetViews>
    <sheetView showGridLines="0" topLeftCell="A22" zoomScale="82" zoomScaleNormal="82" workbookViewId="0">
      <selection activeCell="C32" sqref="C32"/>
    </sheetView>
  </sheetViews>
  <sheetFormatPr baseColWidth="10" defaultRowHeight="15.75" x14ac:dyDescent="0.25"/>
  <cols>
    <col min="2" max="5" width="28.375" customWidth="1"/>
    <col min="6" max="6" width="72.125" customWidth="1"/>
    <col min="7" max="7" width="21.125" customWidth="1"/>
  </cols>
  <sheetData>
    <row r="1" spans="2:8" ht="16.5" thickBot="1" x14ac:dyDescent="0.3"/>
    <row r="2" spans="2:8" s="8" customFormat="1" ht="28.5" thickBot="1" x14ac:dyDescent="0.3">
      <c r="B2" s="50" t="s">
        <v>64</v>
      </c>
      <c r="C2" s="51"/>
      <c r="D2" s="51"/>
      <c r="E2" s="51"/>
      <c r="F2" s="51"/>
      <c r="G2" s="52"/>
    </row>
    <row r="3" spans="2:8" s="44" customFormat="1" ht="16.5" thickBot="1" x14ac:dyDescent="0.3">
      <c r="B3" s="43"/>
      <c r="C3" s="43"/>
      <c r="D3" s="43"/>
      <c r="E3" s="43"/>
      <c r="F3" s="43"/>
      <c r="G3" s="43"/>
    </row>
    <row r="4" spans="2:8" s="8" customFormat="1" x14ac:dyDescent="0.25">
      <c r="B4" s="40" t="s">
        <v>2</v>
      </c>
      <c r="C4" s="41" t="s">
        <v>0</v>
      </c>
      <c r="D4" s="41" t="s">
        <v>1</v>
      </c>
      <c r="E4" s="41" t="s">
        <v>5</v>
      </c>
      <c r="F4" s="41" t="s">
        <v>60</v>
      </c>
      <c r="G4" s="42" t="s">
        <v>3</v>
      </c>
    </row>
    <row r="5" spans="2:8" s="8" customFormat="1" ht="90" x14ac:dyDescent="0.25">
      <c r="B5" s="19" t="s">
        <v>61</v>
      </c>
      <c r="C5" s="10" t="s">
        <v>62</v>
      </c>
      <c r="D5" s="9" t="s">
        <v>63</v>
      </c>
      <c r="E5" s="22">
        <v>40876</v>
      </c>
      <c r="F5" s="10" t="s">
        <v>98</v>
      </c>
      <c r="G5" s="35">
        <v>5000000</v>
      </c>
    </row>
    <row r="6" spans="2:8" s="8" customFormat="1" ht="120" x14ac:dyDescent="0.25">
      <c r="B6" s="19" t="s">
        <v>4</v>
      </c>
      <c r="C6" s="14" t="s">
        <v>67</v>
      </c>
      <c r="D6" s="14" t="s">
        <v>78</v>
      </c>
      <c r="E6" s="23">
        <v>41246</v>
      </c>
      <c r="F6" s="10" t="s">
        <v>101</v>
      </c>
      <c r="G6" s="32">
        <v>25280000</v>
      </c>
    </row>
    <row r="7" spans="2:8" s="8" customFormat="1" ht="120" x14ac:dyDescent="0.25">
      <c r="B7" s="33" t="s">
        <v>61</v>
      </c>
      <c r="C7" s="13" t="s">
        <v>67</v>
      </c>
      <c r="D7" s="13" t="s">
        <v>82</v>
      </c>
      <c r="E7" s="24">
        <v>41424</v>
      </c>
      <c r="F7" s="10" t="s">
        <v>72</v>
      </c>
      <c r="G7" s="34">
        <v>100000000</v>
      </c>
    </row>
    <row r="8" spans="2:8" s="8" customFormat="1" ht="90" x14ac:dyDescent="0.25">
      <c r="B8" s="33" t="s">
        <v>73</v>
      </c>
      <c r="C8" s="9" t="s">
        <v>49</v>
      </c>
      <c r="D8" s="13" t="s">
        <v>70</v>
      </c>
      <c r="E8" s="23">
        <v>41547</v>
      </c>
      <c r="F8" s="10" t="s">
        <v>71</v>
      </c>
      <c r="G8" s="32">
        <v>79277165</v>
      </c>
    </row>
    <row r="9" spans="2:8" s="8" customFormat="1" ht="90" x14ac:dyDescent="0.25">
      <c r="B9" s="19" t="s">
        <v>61</v>
      </c>
      <c r="C9" s="14" t="s">
        <v>67</v>
      </c>
      <c r="D9" s="13" t="s">
        <v>69</v>
      </c>
      <c r="E9" s="23">
        <v>42129</v>
      </c>
      <c r="F9" s="10" t="s">
        <v>68</v>
      </c>
      <c r="G9" s="35">
        <v>120000000</v>
      </c>
    </row>
    <row r="10" spans="2:8" s="8" customFormat="1" ht="105" x14ac:dyDescent="0.25">
      <c r="B10" s="33" t="s">
        <v>73</v>
      </c>
      <c r="C10" s="10" t="s">
        <v>74</v>
      </c>
      <c r="D10" s="14" t="s">
        <v>77</v>
      </c>
      <c r="E10" s="23">
        <v>42353</v>
      </c>
      <c r="F10" s="13" t="s">
        <v>76</v>
      </c>
      <c r="G10" s="32">
        <v>79271581</v>
      </c>
    </row>
    <row r="11" spans="2:8" s="8" customFormat="1" ht="75" x14ac:dyDescent="0.25">
      <c r="B11" s="33" t="s">
        <v>73</v>
      </c>
      <c r="C11" s="14" t="s">
        <v>87</v>
      </c>
      <c r="D11" s="14" t="s">
        <v>95</v>
      </c>
      <c r="E11" s="23">
        <v>42353</v>
      </c>
      <c r="F11" s="13" t="s">
        <v>94</v>
      </c>
      <c r="G11" s="36">
        <v>109090935</v>
      </c>
    </row>
    <row r="12" spans="2:8" s="11" customFormat="1" ht="135" x14ac:dyDescent="0.25">
      <c r="B12" s="33" t="s">
        <v>73</v>
      </c>
      <c r="C12" s="14" t="s">
        <v>87</v>
      </c>
      <c r="D12" s="14" t="s">
        <v>97</v>
      </c>
      <c r="E12" s="23">
        <v>42353</v>
      </c>
      <c r="F12" s="13" t="s">
        <v>96</v>
      </c>
      <c r="G12" s="36">
        <v>168414730</v>
      </c>
      <c r="H12" s="8"/>
    </row>
    <row r="13" spans="2:8" s="8" customFormat="1" ht="75" x14ac:dyDescent="0.25">
      <c r="B13" s="33" t="s">
        <v>73</v>
      </c>
      <c r="C13" s="10" t="s">
        <v>84</v>
      </c>
      <c r="D13" s="14" t="s">
        <v>85</v>
      </c>
      <c r="E13" s="23">
        <v>42460</v>
      </c>
      <c r="F13" s="10" t="s">
        <v>103</v>
      </c>
      <c r="G13" s="37">
        <v>433378080</v>
      </c>
    </row>
    <row r="14" spans="2:8" s="8" customFormat="1" ht="105" x14ac:dyDescent="0.25">
      <c r="B14" s="33" t="s">
        <v>73</v>
      </c>
      <c r="C14" s="14" t="s">
        <v>87</v>
      </c>
      <c r="D14" s="14" t="s">
        <v>92</v>
      </c>
      <c r="E14" s="23">
        <v>42460</v>
      </c>
      <c r="F14" s="10" t="s">
        <v>106</v>
      </c>
      <c r="G14" s="36">
        <v>297268488</v>
      </c>
    </row>
    <row r="15" spans="2:8" s="8" customFormat="1" ht="165" x14ac:dyDescent="0.25">
      <c r="B15" s="33" t="s">
        <v>73</v>
      </c>
      <c r="C15" s="14" t="s">
        <v>87</v>
      </c>
      <c r="D15" s="14" t="s">
        <v>93</v>
      </c>
      <c r="E15" s="23">
        <v>42460</v>
      </c>
      <c r="F15" s="13" t="s">
        <v>107</v>
      </c>
      <c r="G15" s="36">
        <v>631555272</v>
      </c>
    </row>
    <row r="16" spans="2:8" s="8" customFormat="1" ht="90" customHeight="1" x14ac:dyDescent="0.25">
      <c r="B16" s="33" t="s">
        <v>83</v>
      </c>
      <c r="C16" s="10" t="s">
        <v>74</v>
      </c>
      <c r="D16" s="14" t="s">
        <v>81</v>
      </c>
      <c r="E16" s="23">
        <v>42461</v>
      </c>
      <c r="F16" s="13" t="s">
        <v>102</v>
      </c>
      <c r="G16" s="32">
        <v>95027904</v>
      </c>
    </row>
    <row r="17" spans="2:8" s="8" customFormat="1" ht="75" x14ac:dyDescent="0.25">
      <c r="B17" s="33" t="s">
        <v>4</v>
      </c>
      <c r="C17" s="13" t="s">
        <v>67</v>
      </c>
      <c r="D17" s="13" t="s">
        <v>80</v>
      </c>
      <c r="E17" s="24">
        <v>42544</v>
      </c>
      <c r="F17" s="13" t="s">
        <v>79</v>
      </c>
      <c r="G17" s="32">
        <v>40000000</v>
      </c>
      <c r="H17" s="11"/>
    </row>
    <row r="18" spans="2:8" s="8" customFormat="1" ht="90" x14ac:dyDescent="0.25">
      <c r="B18" s="33" t="s">
        <v>73</v>
      </c>
      <c r="C18" s="10" t="s">
        <v>66</v>
      </c>
      <c r="D18" s="13" t="s">
        <v>65</v>
      </c>
      <c r="E18" s="23">
        <v>42691</v>
      </c>
      <c r="F18" s="13" t="s">
        <v>99</v>
      </c>
      <c r="G18" s="35">
        <v>30000000</v>
      </c>
    </row>
    <row r="19" spans="2:8" s="8" customFormat="1" ht="90" x14ac:dyDescent="0.25">
      <c r="B19" s="33" t="s">
        <v>73</v>
      </c>
      <c r="C19" s="14" t="s">
        <v>87</v>
      </c>
      <c r="D19" s="14" t="s">
        <v>88</v>
      </c>
      <c r="E19" s="23">
        <v>42704</v>
      </c>
      <c r="F19" s="10" t="s">
        <v>86</v>
      </c>
      <c r="G19" s="36">
        <v>455227710</v>
      </c>
    </row>
    <row r="20" spans="2:8" s="8" customFormat="1" ht="75" x14ac:dyDescent="0.25">
      <c r="B20" s="33" t="s">
        <v>73</v>
      </c>
      <c r="C20" s="14" t="s">
        <v>87</v>
      </c>
      <c r="D20" s="14" t="s">
        <v>89</v>
      </c>
      <c r="E20" s="23">
        <v>42704</v>
      </c>
      <c r="F20" s="13" t="s">
        <v>104</v>
      </c>
      <c r="G20" s="36">
        <v>149728365</v>
      </c>
    </row>
    <row r="21" spans="2:8" s="8" customFormat="1" ht="75" x14ac:dyDescent="0.25">
      <c r="B21" s="33" t="s">
        <v>73</v>
      </c>
      <c r="C21" s="14" t="s">
        <v>87</v>
      </c>
      <c r="D21" s="14" t="s">
        <v>90</v>
      </c>
      <c r="E21" s="23">
        <v>42704</v>
      </c>
      <c r="F21" s="10" t="s">
        <v>105</v>
      </c>
      <c r="G21" s="36">
        <v>468383553</v>
      </c>
    </row>
    <row r="22" spans="2:8" s="8" customFormat="1" ht="75" x14ac:dyDescent="0.25">
      <c r="B22" s="33" t="s">
        <v>73</v>
      </c>
      <c r="C22" s="14" t="s">
        <v>87</v>
      </c>
      <c r="D22" s="14" t="s">
        <v>91</v>
      </c>
      <c r="E22" s="23">
        <v>42704</v>
      </c>
      <c r="F22" s="13" t="s">
        <v>105</v>
      </c>
      <c r="G22" s="36">
        <v>789061364</v>
      </c>
    </row>
    <row r="23" spans="2:8" s="8" customFormat="1" ht="150" x14ac:dyDescent="0.2">
      <c r="B23" s="33" t="s">
        <v>73</v>
      </c>
      <c r="C23" s="10" t="s">
        <v>74</v>
      </c>
      <c r="D23" s="10" t="s">
        <v>75</v>
      </c>
      <c r="E23" s="24">
        <v>42705</v>
      </c>
      <c r="F23" s="15" t="s">
        <v>100</v>
      </c>
      <c r="G23" s="38">
        <v>931252349</v>
      </c>
    </row>
    <row r="24" spans="2:8" ht="24" thickBot="1" x14ac:dyDescent="0.4">
      <c r="B24" s="53" t="s">
        <v>119</v>
      </c>
      <c r="C24" s="54"/>
      <c r="D24" s="54"/>
      <c r="E24" s="54"/>
      <c r="F24" s="54"/>
      <c r="G24" s="39">
        <f>SUM(G5:G23)</f>
        <v>5007217496</v>
      </c>
    </row>
    <row r="25" spans="2:8" ht="16.5" thickBot="1" x14ac:dyDescent="0.3"/>
    <row r="26" spans="2:8" ht="36" customHeight="1" x14ac:dyDescent="0.25">
      <c r="B26" s="45" t="s">
        <v>120</v>
      </c>
      <c r="C26" s="46"/>
    </row>
    <row r="27" spans="2:8" x14ac:dyDescent="0.25">
      <c r="B27" s="17" t="s">
        <v>109</v>
      </c>
      <c r="C27" s="18" t="s">
        <v>110</v>
      </c>
    </row>
    <row r="28" spans="2:8" x14ac:dyDescent="0.25">
      <c r="B28" s="17">
        <v>2011</v>
      </c>
      <c r="C28" s="26">
        <f>G5</f>
        <v>5000000</v>
      </c>
    </row>
    <row r="29" spans="2:8" x14ac:dyDescent="0.25">
      <c r="B29" s="17">
        <v>2012</v>
      </c>
      <c r="C29" s="26">
        <f>G6</f>
        <v>25280000</v>
      </c>
    </row>
    <row r="30" spans="2:8" x14ac:dyDescent="0.25">
      <c r="B30" s="21">
        <v>2013</v>
      </c>
      <c r="C30" s="25">
        <f>G7+G8</f>
        <v>179277165</v>
      </c>
    </row>
    <row r="31" spans="2:8" x14ac:dyDescent="0.25">
      <c r="B31" s="21">
        <v>2015</v>
      </c>
      <c r="C31" s="25">
        <f>G9+G10+G11+G12</f>
        <v>476777246</v>
      </c>
    </row>
    <row r="32" spans="2:8" x14ac:dyDescent="0.25">
      <c r="B32" s="21">
        <v>2016</v>
      </c>
      <c r="C32" s="25">
        <f>G13+G14+G15+G16+G17+G18+G19+G20+G21+G22+G23</f>
        <v>4320883085</v>
      </c>
    </row>
    <row r="33" spans="2:3" ht="16.5" thickBot="1" x14ac:dyDescent="0.3">
      <c r="B33" s="27" t="s">
        <v>111</v>
      </c>
      <c r="C33" s="31">
        <f>SUM(C28:C32)</f>
        <v>5007217496</v>
      </c>
    </row>
  </sheetData>
  <autoFilter ref="B4:H4">
    <sortState ref="B4:H22">
      <sortCondition ref="E3:E22"/>
    </sortState>
  </autoFilter>
  <mergeCells count="3">
    <mergeCell ref="B2:G2"/>
    <mergeCell ref="B26:C26"/>
    <mergeCell ref="B24:F24"/>
  </mergeCell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SHAMBALA</vt:lpstr>
      <vt:lpstr>FARO</vt:lpstr>
    </vt:vector>
  </TitlesOfParts>
  <Company>INDEPENDIENTE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GRISALES GOMEZ</dc:creator>
  <cp:lastModifiedBy>Emerson</cp:lastModifiedBy>
  <dcterms:created xsi:type="dcterms:W3CDTF">2017-07-24T00:53:45Z</dcterms:created>
  <dcterms:modified xsi:type="dcterms:W3CDTF">2017-07-25T00:05:30Z</dcterms:modified>
</cp:coreProperties>
</file>